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24-1 кв." sheetId="2" r:id="rId1"/>
  </sheets>
  <calcPr calcId="152511"/>
</workbook>
</file>

<file path=xl/calcChain.xml><?xml version="1.0" encoding="utf-8"?>
<calcChain xmlns="http://schemas.openxmlformats.org/spreadsheetml/2006/main">
  <c r="F5" i="2" l="1"/>
  <c r="F18" i="2"/>
  <c r="F37" i="2"/>
  <c r="F15" i="2" l="1"/>
  <c r="F13" i="2" l="1"/>
  <c r="F6" i="2"/>
  <c r="G6" i="2" l="1"/>
  <c r="H6" i="2"/>
  <c r="H5" i="2" l="1"/>
  <c r="G5" i="2"/>
</calcChain>
</file>

<file path=xl/sharedStrings.xml><?xml version="1.0" encoding="utf-8"?>
<sst xmlns="http://schemas.openxmlformats.org/spreadsheetml/2006/main" count="190" uniqueCount="94">
  <si>
    <t>1.1</t>
  </si>
  <si>
    <t>1.2</t>
  </si>
  <si>
    <t>1.3</t>
  </si>
  <si>
    <t>шт</t>
  </si>
  <si>
    <t>2</t>
  </si>
  <si>
    <t>2.1</t>
  </si>
  <si>
    <t>3.1</t>
  </si>
  <si>
    <t>3.2</t>
  </si>
  <si>
    <t>Кол-во</t>
  </si>
  <si>
    <t>Срок исполнения</t>
  </si>
  <si>
    <t>компл.</t>
  </si>
  <si>
    <t>1.4</t>
  </si>
  <si>
    <t>1.5</t>
  </si>
  <si>
    <t>Автоматизированная система коммерческого учета электроэнергии, в том числе:</t>
  </si>
  <si>
    <t>Строительство и реконструкция объектов, в том числе:</t>
  </si>
  <si>
    <t>Проектно-изыскательские работы, в том числе:</t>
  </si>
  <si>
    <t>сентябрь</t>
  </si>
  <si>
    <t>усл.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</si>
  <si>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</si>
  <si>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</si>
  <si>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</si>
  <si>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</si>
  <si>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</si>
  <si>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</si>
  <si>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</si>
  <si>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</si>
  <si>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</si>
  <si>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</si>
  <si>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</si>
  <si>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№ п./п</t>
  </si>
  <si>
    <t>Замена устаревшего оборудования и ЛЭП, в том числе:</t>
  </si>
  <si>
    <t>Ремонт ТП, РП, КТП</t>
  </si>
  <si>
    <t>шт.</t>
  </si>
  <si>
    <t>Замена прислонных шкафов</t>
  </si>
  <si>
    <t>Внедрение телемеханики РП/ТП-10/0,4</t>
  </si>
  <si>
    <t>5.2</t>
  </si>
  <si>
    <t>5.3</t>
  </si>
  <si>
    <t>Всего утверждено</t>
  </si>
  <si>
    <t xml:space="preserve">Сумма инвестиций тыс.тенге </t>
  </si>
  <si>
    <t>Фактическое</t>
  </si>
  <si>
    <t>Место расположение (район)</t>
  </si>
  <si>
    <t>Стадия исполнения</t>
  </si>
  <si>
    <t xml:space="preserve">I квартал </t>
  </si>
  <si>
    <t>Всего :</t>
  </si>
  <si>
    <t xml:space="preserve">Мероприятия </t>
  </si>
  <si>
    <t>1.6</t>
  </si>
  <si>
    <t>Замена изоляторов на ВЛ-220 кВ "ЦГПП-Батыс"</t>
  </si>
  <si>
    <t>Замена терминалов защит</t>
  </si>
  <si>
    <t>Релейная защита, в том числе:</t>
  </si>
  <si>
    <t>ПУ</t>
  </si>
  <si>
    <t>работа</t>
  </si>
  <si>
    <t>км</t>
  </si>
  <si>
    <t>5.4</t>
  </si>
  <si>
    <t>5.5</t>
  </si>
  <si>
    <t>Ед. измерения</t>
  </si>
  <si>
    <t>Алматинский, Байконурский, Есильский, Сарыаркинский</t>
  </si>
  <si>
    <t>Алматинский</t>
  </si>
  <si>
    <t>Сарыаркинский</t>
  </si>
  <si>
    <t>Установка АСКУЭ  (поквартирно, ОДПУ, ЮЛ)</t>
  </si>
  <si>
    <t>4</t>
  </si>
  <si>
    <t>Замена КЛ-10 кВ</t>
  </si>
  <si>
    <t>Замена КЛ-0,4 кВ</t>
  </si>
  <si>
    <t>Противоаварийная автоматика энергоузла г.Нур-Султан</t>
  </si>
  <si>
    <t xml:space="preserve">км </t>
  </si>
  <si>
    <t>Проектирование замены оборудования в ТП</t>
  </si>
  <si>
    <t>Проектирование "Установка АСКУЭ МЖФ (поквартирно, ОДПУ, ЮЛ)"</t>
  </si>
  <si>
    <t>декабрь</t>
  </si>
  <si>
    <t>договор заключен</t>
  </si>
  <si>
    <t>корректировка</t>
  </si>
  <si>
    <t>Реконструкция ВЛ-10 кВ с переводом на СИП (с кап.ремонт)</t>
  </si>
  <si>
    <t>Реконструкция ВЛ-0,4 кВ с переводом на СИП (с кап.ремонт)</t>
  </si>
  <si>
    <t>конкурсные процедуры на портале гоз.закуп</t>
  </si>
  <si>
    <t>Информация о ходе исполнения утвержденной инвестиционной программы АО "Астана-РЭК" на 2024 год за I квартал</t>
  </si>
  <si>
    <t>Замена АКБ №1,2 ПС "Кирова"</t>
  </si>
  <si>
    <t>Замена выпрямительного устройства на ПС "Восточная", "ПНФ", "Промзона", "Городская"</t>
  </si>
  <si>
    <t>Заземление нейтрали сети 10, 20 кВ через ДГР на ПС "Коктем"</t>
  </si>
  <si>
    <t>Капитальный ремонт (СМР) «Внедрение АСКУЭ частного сектора и объектов АО «Астана-РЭК» с модернизацией воздушных вводов на самонесущие изолированные провода (СИП)»в количестве 2933 ПУ в 95 ТП (ранее внедренный в 2016 г.)</t>
  </si>
  <si>
    <t>Демонтаж и новое строительство КТП</t>
  </si>
  <si>
    <t>Замена оборудования в ТП</t>
  </si>
  <si>
    <t>Установка УШР-80/10 в сетях 220-110 кВ на ПС "Шыгыс"</t>
  </si>
  <si>
    <t>4.11</t>
  </si>
  <si>
    <t>4.12</t>
  </si>
  <si>
    <t>Замена КЛ-0,4 кВ (1,2,3 проект)</t>
  </si>
  <si>
    <t>Замена КЛ-10 кВ (49 линий)</t>
  </si>
  <si>
    <t>СМР (км)</t>
  </si>
  <si>
    <t>ТН</t>
  </si>
  <si>
    <t>АН</t>
  </si>
  <si>
    <t>Проектирование демонтажа и нового строительства ТП</t>
  </si>
  <si>
    <t>Проектирование капитального ремонта проекта "Установка приборов учета АСКУЭ на границе балансовой принадлежности между АО "Астана-РЭК" и МЖФ" в количестве 1590 ПУ в 245 ТП (ранее внедренный в 2017г.)</t>
  </si>
  <si>
    <t>Проектирование капитального ремонта проекта «Внедрение АСКУЭ частного сектора и объектов АО «Астана-РЭК» с модернизацией воздушных вводов на СИП" в количестве 1852 ПУ в 111 ТП (ранее внедренный в 2017г.)</t>
  </si>
  <si>
    <t>Алматинский, Байконурский, Сарыаркинский</t>
  </si>
  <si>
    <t>Акмолинская обл.</t>
  </si>
  <si>
    <t>утвержден в плане государственных закупок.</t>
  </si>
  <si>
    <t>ремонтная программа с мая по 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</si>
</sst>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_-;\-* #,##0.00_-;_-* &quot;-&quot;??_-;_-@_-"/>
    <numFmt numFmtId="165" formatCode="\ #,##0.00&quot;р. &quot;;\-#,##0.00&quot;р. &quot;;&quot; -&quot;#&quot;р. &quot;;@\ "/>
    <numFmt numFmtId="166" formatCode="_-* #,##0_р_._-;\-* #,##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9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5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5">
    <xf numFmtId="0" fontId="0" fillId="0" borderId="0" xfId="0"/>
    <xf numFmtId="3" fontId="22" fillId="0" borderId="24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3" fontId="24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right"/>
    </xf>
    <xf numFmtId="3" fontId="23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3" fontId="22" fillId="0" borderId="10" xfId="0" applyNumberFormat="1" applyFont="1" applyFill="1" applyBorder="1" applyAlignment="1">
      <alignment vertical="center" wrapText="1"/>
    </xf>
    <xf numFmtId="3" fontId="22" fillId="0" borderId="21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0" borderId="30" xfId="0" applyNumberFormat="1" applyFont="1" applyFill="1" applyBorder="1" applyAlignment="1" applyProtection="1">
      <alignment horizontal="center" vertical="center" wrapText="1"/>
    </xf>
    <xf numFmtId="3" fontId="23" fillId="0" borderId="30" xfId="0" applyNumberFormat="1" applyFont="1" applyFill="1" applyBorder="1" applyAlignment="1">
      <alignment horizontal="center" vertical="center" wrapText="1"/>
    </xf>
    <xf numFmtId="0" fontId="24" fillId="0" borderId="30" xfId="0" applyFont="1" applyFill="1" applyBorder="1"/>
    <xf numFmtId="3" fontId="23" fillId="0" borderId="30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/>
    <xf numFmtId="3" fontId="22" fillId="0" borderId="13" xfId="0" applyNumberFormat="1" applyFont="1" applyFill="1" applyBorder="1" applyAlignment="1">
      <alignment vertical="center" wrapText="1"/>
    </xf>
    <xf numFmtId="0" fontId="22" fillId="0" borderId="24" xfId="0" applyNumberFormat="1" applyFont="1" applyFill="1" applyBorder="1" applyAlignment="1" applyProtection="1">
      <alignment horizontal="center" vertical="center" wrapText="1"/>
    </xf>
    <xf numFmtId="3" fontId="22" fillId="0" borderId="15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3" fontId="23" fillId="0" borderId="13" xfId="0" applyNumberFormat="1" applyFont="1" applyFill="1" applyBorder="1" applyAlignment="1">
      <alignment vertical="center" wrapText="1"/>
    </xf>
    <xf numFmtId="3" fontId="23" fillId="0" borderId="22" xfId="0" applyNumberFormat="1" applyFont="1" applyFill="1" applyBorder="1" applyAlignment="1">
      <alignment horizontal="left" vertical="center" wrapText="1"/>
    </xf>
    <xf numFmtId="166" fontId="22" fillId="0" borderId="15" xfId="289" applyNumberFormat="1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166" fontId="22" fillId="0" borderId="10" xfId="289" applyNumberFormat="1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 wrapText="1"/>
    </xf>
    <xf numFmtId="3" fontId="22" fillId="0" borderId="12" xfId="0" applyNumberFormat="1" applyFont="1" applyFill="1" applyBorder="1" applyAlignment="1">
      <alignment vertical="center" wrapText="1"/>
    </xf>
    <xf numFmtId="3" fontId="22" fillId="0" borderId="25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8" fillId="0" borderId="0" xfId="0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left" vertical="center"/>
    </xf>
    <xf numFmtId="3" fontId="22" fillId="0" borderId="20" xfId="0" applyNumberFormat="1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3" fontId="23" fillId="15" borderId="30" xfId="0" applyNumberFormat="1" applyFont="1" applyFill="1" applyBorder="1" applyAlignment="1">
      <alignment horizontal="center" vertical="center" wrapText="1"/>
    </xf>
    <xf numFmtId="3" fontId="22" fillId="0" borderId="31" xfId="0" applyNumberFormat="1" applyFont="1" applyFill="1" applyBorder="1" applyAlignment="1">
      <alignment horizontal="left" vertical="center" wrapText="1"/>
    </xf>
    <xf numFmtId="3" fontId="22" fillId="0" borderId="22" xfId="0" applyNumberFormat="1" applyFont="1" applyFill="1" applyBorder="1" applyAlignment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3" fontId="22" fillId="15" borderId="10" xfId="23" applyNumberFormat="1" applyFont="1" applyFill="1" applyBorder="1" applyAlignment="1">
      <alignment horizontal="center" vertical="center" wrapText="1"/>
    </xf>
    <xf numFmtId="3" fontId="22" fillId="15" borderId="10" xfId="134" applyNumberFormat="1" applyFont="1" applyFill="1" applyBorder="1" applyAlignment="1">
      <alignment horizontal="center" vertical="center"/>
    </xf>
    <xf numFmtId="0" fontId="22" fillId="15" borderId="10" xfId="23" applyFont="1" applyFill="1" applyBorder="1" applyAlignment="1">
      <alignment horizontal="center" vertical="center" wrapText="1"/>
    </xf>
    <xf numFmtId="3" fontId="29" fillId="15" borderId="13" xfId="0" applyNumberFormat="1" applyFont="1" applyFill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3" fontId="22" fillId="15" borderId="24" xfId="23" applyNumberFormat="1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39" xfId="0" applyNumberFormat="1" applyFont="1" applyFill="1" applyBorder="1" applyAlignment="1" applyProtection="1">
      <alignment horizontal="center" vertical="center" wrapText="1"/>
    </xf>
    <xf numFmtId="49" fontId="22" fillId="0" borderId="40" xfId="0" applyNumberFormat="1" applyFont="1" applyFill="1" applyBorder="1" applyAlignment="1" applyProtection="1">
      <alignment horizontal="center" vertical="center" wrapText="1"/>
    </xf>
    <xf numFmtId="49" fontId="22" fillId="0" borderId="41" xfId="0" applyNumberFormat="1" applyFont="1" applyFill="1" applyBorder="1" applyAlignment="1" applyProtection="1">
      <alignment horizontal="center" vertical="center" wrapText="1"/>
    </xf>
    <xf numFmtId="49" fontId="23" fillId="0" borderId="39" xfId="0" applyNumberFormat="1" applyFont="1" applyFill="1" applyBorder="1" applyAlignment="1" applyProtection="1">
      <alignment horizontal="center" vertical="center" wrapText="1"/>
    </xf>
    <xf numFmtId="49" fontId="22" fillId="0" borderId="38" xfId="0" applyNumberFormat="1" applyFont="1" applyFill="1" applyBorder="1" applyAlignment="1" applyProtection="1">
      <alignment horizontal="center" vertical="center" wrapText="1"/>
    </xf>
    <xf numFmtId="0" fontId="22" fillId="0" borderId="41" xfId="0" applyNumberFormat="1" applyFont="1" applyFill="1" applyBorder="1" applyAlignment="1" applyProtection="1">
      <alignment horizontal="center" vertical="center" wrapText="1"/>
    </xf>
    <xf numFmtId="0" fontId="22" fillId="0" borderId="37" xfId="0" applyNumberFormat="1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29" xfId="0" applyNumberFormat="1" applyFont="1" applyFill="1" applyBorder="1" applyAlignment="1" applyProtection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19" xfId="0" applyNumberFormat="1" applyFont="1" applyFill="1" applyBorder="1" applyAlignment="1" applyProtection="1">
      <alignment vertical="center" wrapText="1"/>
    </xf>
    <xf numFmtId="0" fontId="22" fillId="0" borderId="28" xfId="0" applyNumberFormat="1" applyFont="1" applyFill="1" applyBorder="1" applyAlignment="1" applyProtection="1">
      <alignment vertical="center" wrapText="1"/>
    </xf>
    <xf numFmtId="0" fontId="23" fillId="0" borderId="29" xfId="0" applyNumberFormat="1" applyFont="1" applyFill="1" applyBorder="1" applyAlignment="1" applyProtection="1">
      <alignment horizontal="left" vertical="center" wrapText="1"/>
    </xf>
    <xf numFmtId="0" fontId="22" fillId="0" borderId="28" xfId="0" applyNumberFormat="1" applyFont="1" applyFill="1" applyBorder="1" applyAlignment="1" applyProtection="1">
      <alignment horizontal="left" vertical="center" wrapText="1"/>
    </xf>
    <xf numFmtId="0" fontId="22" fillId="15" borderId="19" xfId="23" applyFont="1" applyFill="1" applyBorder="1" applyAlignment="1">
      <alignment vertical="center" wrapText="1"/>
    </xf>
    <xf numFmtId="0" fontId="22" fillId="15" borderId="19" xfId="23" applyFont="1" applyFill="1" applyBorder="1" applyAlignment="1">
      <alignment horizontal="left" vertical="center" wrapText="1"/>
    </xf>
    <xf numFmtId="0" fontId="22" fillId="15" borderId="23" xfId="23" applyNumberFormat="1" applyFont="1" applyFill="1" applyBorder="1" applyAlignment="1" applyProtection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0" fontId="22" fillId="15" borderId="14" xfId="23" applyFont="1" applyFill="1" applyBorder="1" applyAlignment="1">
      <alignment vertical="center" wrapText="1"/>
    </xf>
    <xf numFmtId="0" fontId="22" fillId="0" borderId="27" xfId="0" applyNumberFormat="1" applyFont="1" applyFill="1" applyBorder="1" applyAlignment="1" applyProtection="1">
      <alignment horizontal="center" vertical="center" wrapText="1"/>
    </xf>
    <xf numFmtId="3" fontId="22" fillId="0" borderId="27" xfId="0" applyNumberFormat="1" applyFont="1" applyFill="1" applyBorder="1" applyAlignment="1">
      <alignment horizontal="center" vertical="center" wrapText="1"/>
    </xf>
    <xf numFmtId="3" fontId="22" fillId="15" borderId="27" xfId="23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vertical="center" wrapText="1"/>
    </xf>
    <xf numFmtId="3" fontId="22" fillId="0" borderId="33" xfId="0" applyNumberFormat="1" applyFont="1" applyFill="1" applyBorder="1" applyAlignment="1">
      <alignment horizontal="center" vertical="center" wrapText="1"/>
    </xf>
    <xf numFmtId="0" fontId="22" fillId="0" borderId="42" xfId="0" applyNumberFormat="1" applyFont="1" applyFill="1" applyBorder="1" applyAlignment="1" applyProtection="1">
      <alignment horizontal="center" vertical="center" wrapText="1"/>
    </xf>
    <xf numFmtId="3" fontId="23" fillId="0" borderId="15" xfId="0" applyNumberFormat="1" applyFont="1" applyFill="1" applyBorder="1" applyAlignment="1">
      <alignment vertical="center" wrapText="1"/>
    </xf>
    <xf numFmtId="0" fontId="23" fillId="0" borderId="32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horizontal="center" vertical="center" wrapText="1"/>
    </xf>
    <xf numFmtId="9" fontId="24" fillId="0" borderId="15" xfId="290" applyFont="1" applyFill="1" applyBorder="1"/>
    <xf numFmtId="3" fontId="23" fillId="0" borderId="18" xfId="0" applyNumberFormat="1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3" fontId="22" fillId="15" borderId="11" xfId="23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2" fillId="15" borderId="11" xfId="0" applyNumberFormat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44" xfId="0" applyNumberFormat="1" applyFont="1" applyFill="1" applyBorder="1" applyAlignment="1">
      <alignment horizontal="left" vertical="center" wrapText="1"/>
    </xf>
    <xf numFmtId="0" fontId="22" fillId="0" borderId="35" xfId="0" applyFont="1" applyFill="1" applyBorder="1" applyAlignment="1">
      <alignment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6" xfId="0" applyFont="1" applyFill="1" applyBorder="1" applyAlignment="1">
      <alignment vertical="center" wrapText="1"/>
    </xf>
    <xf numFmtId="49" fontId="22" fillId="0" borderId="47" xfId="0" applyNumberFormat="1" applyFont="1" applyFill="1" applyBorder="1" applyAlignment="1" applyProtection="1">
      <alignment horizontal="center" vertical="center" wrapText="1"/>
    </xf>
    <xf numFmtId="49" fontId="22" fillId="0" borderId="48" xfId="0" applyNumberFormat="1" applyFont="1" applyFill="1" applyBorder="1" applyAlignment="1" applyProtection="1">
      <alignment horizontal="center" vertical="center" wrapText="1"/>
    </xf>
    <xf numFmtId="49" fontId="22" fillId="0" borderId="49" xfId="0" applyNumberFormat="1" applyFont="1" applyFill="1" applyBorder="1" applyAlignment="1" applyProtection="1">
      <alignment horizontal="center" vertical="center" wrapText="1"/>
    </xf>
    <xf numFmtId="4" fontId="22" fillId="0" borderId="11" xfId="0" applyNumberFormat="1" applyFont="1" applyFill="1" applyBorder="1" applyAlignment="1">
      <alignment horizontal="center" vertical="center" wrapText="1"/>
    </xf>
    <xf numFmtId="166" fontId="22" fillId="0" borderId="11" xfId="289" applyNumberFormat="1" applyFont="1" applyFill="1" applyBorder="1" applyAlignment="1">
      <alignment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11" xfId="0" applyFont="1" applyFill="1" applyBorder="1" applyAlignment="1">
      <alignment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49" fontId="22" fillId="0" borderId="50" xfId="0" applyNumberFormat="1" applyFont="1" applyFill="1" applyBorder="1" applyAlignment="1" applyProtection="1">
      <alignment horizontal="center" vertical="center" wrapText="1"/>
    </xf>
    <xf numFmtId="49" fontId="22" fillId="0" borderId="49" xfId="0" applyNumberFormat="1" applyFont="1" applyFill="1" applyBorder="1" applyAlignment="1" applyProtection="1">
      <alignment horizontal="center" vertical="center" wrapText="1"/>
    </xf>
    <xf numFmtId="49" fontId="22" fillId="0" borderId="51" xfId="0" applyNumberFormat="1" applyFont="1" applyFill="1" applyBorder="1" applyAlignment="1" applyProtection="1">
      <alignment horizontal="center" vertical="center" wrapText="1"/>
    </xf>
    <xf numFmtId="0" fontId="22" fillId="0" borderId="52" xfId="0" applyFont="1" applyFill="1" applyBorder="1" applyAlignment="1">
      <alignment horizontal="left" vertical="center" wrapText="1"/>
    </xf>
    <xf numFmtId="0" fontId="22" fillId="0" borderId="28" xfId="0" applyFont="1" applyFill="1" applyBorder="1" applyAlignment="1">
      <alignment horizontal="left" vertical="center" wrapText="1"/>
    </xf>
    <xf numFmtId="0" fontId="22" fillId="0" borderId="26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23" fillId="0" borderId="36" xfId="0" applyNumberFormat="1" applyFont="1" applyFill="1" applyBorder="1" applyAlignment="1" applyProtection="1">
      <alignment horizontal="center" vertical="center" wrapText="1"/>
    </xf>
    <xf numFmtId="0" fontId="23" fillId="0" borderId="37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23" xfId="0" applyNumberFormat="1" applyFont="1" applyFill="1" applyBorder="1" applyAlignment="1" applyProtection="1">
      <alignment horizontal="center" vertical="center" wrapText="1"/>
    </xf>
    <xf numFmtId="0" fontId="23" fillId="0" borderId="27" xfId="0" applyNumberFormat="1" applyFont="1" applyFill="1" applyBorder="1" applyAlignment="1" applyProtection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 wrapText="1"/>
    </xf>
    <xf numFmtId="0" fontId="23" fillId="0" borderId="34" xfId="0" applyNumberFormat="1" applyFont="1" applyFill="1" applyBorder="1" applyAlignment="1" applyProtection="1">
      <alignment horizontal="center" vertical="center" wrapText="1"/>
    </xf>
    <xf numFmtId="0" fontId="23" fillId="0" borderId="35" xfId="0" applyNumberFormat="1" applyFont="1" applyFill="1" applyBorder="1" applyAlignment="1" applyProtection="1">
      <alignment horizontal="center" vertical="center" wrapText="1"/>
    </xf>
    <xf numFmtId="3" fontId="23" fillId="0" borderId="27" xfId="0" applyNumberFormat="1" applyFont="1" applyFill="1" applyBorder="1" applyAlignment="1">
      <alignment horizontal="center" vertical="center" wrapText="1"/>
    </xf>
    <xf numFmtId="3" fontId="23" fillId="0" borderId="24" xfId="0" applyNumberFormat="1" applyFont="1" applyFill="1" applyBorder="1" applyAlignment="1">
      <alignment horizontal="center" vertical="center" wrapText="1"/>
    </xf>
    <xf numFmtId="3" fontId="23" fillId="0" borderId="33" xfId="0" applyNumberFormat="1" applyFont="1" applyFill="1" applyBorder="1" applyAlignment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</cellXfs>
  <cellStyles count="29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" xfId="290" builtinId="5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" xfId="289" builtinId="3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tabSelected="1" topLeftCell="A25" zoomScaleNormal="100" zoomScaleSheetLayoutView="80" workbookViewId="0">
      <selection activeCell="J32" sqref="J32"/>
    </sheetView>
  </sheetViews>
  <sheetFormatPr defaultColWidth="9.140625" defaultRowHeight="18.75" x14ac:dyDescent="0.3"/>
  <cols>
    <col min="1" max="1" width="1.7109375" style="6" customWidth="1"/>
    <col min="2" max="2" width="5.7109375" style="41" customWidth="1"/>
    <col min="3" max="3" width="60.42578125" style="42" customWidth="1"/>
    <col min="4" max="4" width="8" style="41" customWidth="1"/>
    <col min="5" max="5" width="9.140625" style="6" customWidth="1"/>
    <col min="6" max="6" width="12.140625" style="43" customWidth="1"/>
    <col min="7" max="7" width="9.140625" style="43" customWidth="1"/>
    <col min="8" max="8" width="13.85546875" style="43" customWidth="1"/>
    <col min="9" max="9" width="19" style="6" customWidth="1"/>
    <col min="10" max="10" width="44" style="9" customWidth="1"/>
    <col min="11" max="11" width="13.42578125" style="44" customWidth="1"/>
    <col min="12" max="16384" width="9.140625" style="6"/>
  </cols>
  <sheetData>
    <row r="1" spans="2:11" ht="20.25" x14ac:dyDescent="0.25">
      <c r="B1" s="120" t="s">
        <v>72</v>
      </c>
      <c r="C1" s="120"/>
      <c r="D1" s="120"/>
      <c r="E1" s="120"/>
      <c r="F1" s="120"/>
      <c r="G1" s="120"/>
      <c r="H1" s="120"/>
      <c r="I1" s="120"/>
      <c r="J1" s="120"/>
      <c r="K1" s="120"/>
    </row>
    <row r="2" spans="2:11" ht="23.25" thickBot="1" x14ac:dyDescent="0.3">
      <c r="B2" s="7"/>
      <c r="C2" s="6"/>
      <c r="D2" s="7"/>
      <c r="E2" s="8"/>
      <c r="F2" s="8"/>
      <c r="G2" s="8"/>
      <c r="H2" s="8"/>
      <c r="K2" s="10" t="s">
        <v>42</v>
      </c>
    </row>
    <row r="3" spans="2:11" ht="15.75" customHeight="1" x14ac:dyDescent="0.25">
      <c r="B3" s="121" t="s">
        <v>29</v>
      </c>
      <c r="C3" s="123" t="s">
        <v>44</v>
      </c>
      <c r="D3" s="125" t="s">
        <v>54</v>
      </c>
      <c r="E3" s="127" t="s">
        <v>37</v>
      </c>
      <c r="F3" s="128"/>
      <c r="G3" s="129" t="s">
        <v>39</v>
      </c>
      <c r="H3" s="130"/>
      <c r="I3" s="131" t="s">
        <v>40</v>
      </c>
      <c r="J3" s="131" t="s">
        <v>41</v>
      </c>
      <c r="K3" s="133" t="s">
        <v>9</v>
      </c>
    </row>
    <row r="4" spans="2:11" ht="68.25" customHeight="1" thickBot="1" x14ac:dyDescent="0.3">
      <c r="B4" s="122"/>
      <c r="C4" s="124"/>
      <c r="D4" s="126"/>
      <c r="E4" s="50" t="s">
        <v>8</v>
      </c>
      <c r="F4" s="50" t="s">
        <v>38</v>
      </c>
      <c r="G4" s="50" t="s">
        <v>8</v>
      </c>
      <c r="H4" s="50" t="s">
        <v>38</v>
      </c>
      <c r="I4" s="132"/>
      <c r="J4" s="132"/>
      <c r="K4" s="134"/>
    </row>
    <row r="5" spans="2:11" ht="16.5" thickBot="1" x14ac:dyDescent="0.3">
      <c r="B5" s="59"/>
      <c r="C5" s="67" t="s">
        <v>43</v>
      </c>
      <c r="D5" s="29"/>
      <c r="E5" s="24"/>
      <c r="F5" s="24">
        <f>F6+F13+F15+F18+F37</f>
        <v>6336224.7346570315</v>
      </c>
      <c r="G5" s="24">
        <f>G6+G13+G15+G18+G37</f>
        <v>0</v>
      </c>
      <c r="H5" s="24">
        <f>H6+H13+H15+H18+H37</f>
        <v>0</v>
      </c>
      <c r="I5" s="25"/>
      <c r="J5" s="30"/>
      <c r="K5" s="31"/>
    </row>
    <row r="6" spans="2:11" ht="16.5" thickBot="1" x14ac:dyDescent="0.3">
      <c r="B6" s="60">
        <v>1</v>
      </c>
      <c r="C6" s="68" t="s">
        <v>30</v>
      </c>
      <c r="D6" s="18"/>
      <c r="E6" s="19"/>
      <c r="F6" s="19">
        <f>SUM(F7:F12)</f>
        <v>246872.87400000001</v>
      </c>
      <c r="G6" s="19">
        <f>SUM(G7:G12)</f>
        <v>0</v>
      </c>
      <c r="H6" s="19">
        <f>SUM(H7:H12)</f>
        <v>0</v>
      </c>
      <c r="I6" s="20"/>
      <c r="J6" s="21"/>
      <c r="K6" s="22"/>
    </row>
    <row r="7" spans="2:11" ht="63" x14ac:dyDescent="0.25">
      <c r="B7" s="61" t="s">
        <v>0</v>
      </c>
      <c r="C7" s="69" t="s">
        <v>31</v>
      </c>
      <c r="D7" s="23" t="s">
        <v>32</v>
      </c>
      <c r="E7" s="3">
        <v>57</v>
      </c>
      <c r="F7" s="52">
        <v>37380.5</v>
      </c>
      <c r="G7" s="3"/>
      <c r="H7" s="3"/>
      <c r="I7" s="16" t="s">
        <v>55</v>
      </c>
      <c r="J7" s="39" t="s">
        <v>93</v>
      </c>
      <c r="K7" s="45" t="s">
        <v>16</v>
      </c>
    </row>
    <row r="8" spans="2:11" ht="31.5" x14ac:dyDescent="0.25">
      <c r="B8" s="62" t="s">
        <v>1</v>
      </c>
      <c r="C8" s="70" t="s">
        <v>73</v>
      </c>
      <c r="D8" s="13" t="s">
        <v>10</v>
      </c>
      <c r="E8" s="4">
        <v>2</v>
      </c>
      <c r="F8" s="53">
        <v>12446.725</v>
      </c>
      <c r="G8" s="4"/>
      <c r="H8" s="4"/>
      <c r="I8" s="16" t="s">
        <v>57</v>
      </c>
      <c r="J8" s="14" t="s">
        <v>71</v>
      </c>
      <c r="K8" s="45" t="s">
        <v>16</v>
      </c>
    </row>
    <row r="9" spans="2:11" ht="48.75" customHeight="1" x14ac:dyDescent="0.25">
      <c r="B9" s="62" t="s">
        <v>2</v>
      </c>
      <c r="C9" s="70" t="s">
        <v>74</v>
      </c>
      <c r="D9" s="13" t="s">
        <v>10</v>
      </c>
      <c r="E9" s="4">
        <v>7</v>
      </c>
      <c r="F9" s="53">
        <v>95784.070999999996</v>
      </c>
      <c r="G9" s="4"/>
      <c r="H9" s="4"/>
      <c r="I9" s="16" t="s">
        <v>90</v>
      </c>
      <c r="J9" s="14" t="s">
        <v>71</v>
      </c>
      <c r="K9" s="45" t="s">
        <v>16</v>
      </c>
    </row>
    <row r="10" spans="2:11" ht="20.25" customHeight="1" x14ac:dyDescent="0.25">
      <c r="B10" s="62" t="s">
        <v>11</v>
      </c>
      <c r="C10" s="71" t="s">
        <v>33</v>
      </c>
      <c r="D10" s="17" t="s">
        <v>32</v>
      </c>
      <c r="E10" s="4">
        <v>10</v>
      </c>
      <c r="F10" s="52">
        <v>3284.8710000000001</v>
      </c>
      <c r="G10" s="4"/>
      <c r="H10" s="4"/>
      <c r="I10" s="14" t="s">
        <v>56</v>
      </c>
      <c r="J10" s="14" t="s">
        <v>67</v>
      </c>
      <c r="K10" s="45" t="s">
        <v>16</v>
      </c>
    </row>
    <row r="11" spans="2:11" ht="15.75" x14ac:dyDescent="0.25">
      <c r="B11" s="62" t="s">
        <v>12</v>
      </c>
      <c r="C11" s="71" t="s">
        <v>46</v>
      </c>
      <c r="D11" s="17" t="s">
        <v>32</v>
      </c>
      <c r="E11" s="4">
        <v>1800</v>
      </c>
      <c r="F11" s="52">
        <v>35379.360999999997</v>
      </c>
      <c r="G11" s="4"/>
      <c r="H11" s="4"/>
      <c r="I11" s="14" t="s">
        <v>91</v>
      </c>
      <c r="J11" s="14" t="s">
        <v>68</v>
      </c>
      <c r="K11" s="45" t="s">
        <v>16</v>
      </c>
    </row>
    <row r="12" spans="2:11" ht="63.75" thickBot="1" x14ac:dyDescent="0.3">
      <c r="B12" s="62" t="s">
        <v>45</v>
      </c>
      <c r="C12" s="71" t="s">
        <v>47</v>
      </c>
      <c r="D12" s="17" t="s">
        <v>32</v>
      </c>
      <c r="E12" s="4">
        <v>100</v>
      </c>
      <c r="F12" s="52">
        <v>62597.345999999998</v>
      </c>
      <c r="G12" s="4"/>
      <c r="H12" s="4"/>
      <c r="I12" s="14" t="s">
        <v>55</v>
      </c>
      <c r="J12" s="14" t="s">
        <v>68</v>
      </c>
      <c r="K12" s="45" t="s">
        <v>16</v>
      </c>
    </row>
    <row r="13" spans="2:11" ht="16.5" thickBot="1" x14ac:dyDescent="0.3">
      <c r="B13" s="63" t="s">
        <v>4</v>
      </c>
      <c r="C13" s="68" t="s">
        <v>48</v>
      </c>
      <c r="D13" s="46"/>
      <c r="E13" s="19"/>
      <c r="F13" s="47">
        <f>F14</f>
        <v>407594.75814383035</v>
      </c>
      <c r="G13" s="47">
        <v>0</v>
      </c>
      <c r="H13" s="47">
        <v>0</v>
      </c>
      <c r="I13" s="38"/>
      <c r="J13" s="38"/>
      <c r="K13" s="48"/>
    </row>
    <row r="14" spans="2:11" ht="31.5" customHeight="1" thickBot="1" x14ac:dyDescent="0.3">
      <c r="B14" s="64" t="s">
        <v>5</v>
      </c>
      <c r="C14" s="72" t="s">
        <v>75</v>
      </c>
      <c r="D14" s="36" t="s">
        <v>3</v>
      </c>
      <c r="E14" s="5">
        <v>1</v>
      </c>
      <c r="F14" s="52">
        <v>407594.75814383035</v>
      </c>
      <c r="G14" s="5"/>
      <c r="H14" s="5"/>
      <c r="I14" s="26" t="s">
        <v>57</v>
      </c>
      <c r="J14" s="14" t="s">
        <v>68</v>
      </c>
      <c r="K14" s="49" t="s">
        <v>16</v>
      </c>
    </row>
    <row r="15" spans="2:11" ht="32.25" thickBot="1" x14ac:dyDescent="0.3">
      <c r="B15" s="63">
        <v>3</v>
      </c>
      <c r="C15" s="73" t="s">
        <v>13</v>
      </c>
      <c r="D15" s="18"/>
      <c r="E15" s="19"/>
      <c r="F15" s="19">
        <f>F16+F17</f>
        <v>687402.89300000004</v>
      </c>
      <c r="G15" s="19"/>
      <c r="H15" s="19"/>
      <c r="I15" s="20"/>
      <c r="J15" s="21"/>
      <c r="K15" s="22"/>
    </row>
    <row r="16" spans="2:11" ht="78.75" x14ac:dyDescent="0.25">
      <c r="B16" s="64" t="s">
        <v>6</v>
      </c>
      <c r="C16" s="74" t="s">
        <v>76</v>
      </c>
      <c r="D16" s="13" t="s">
        <v>49</v>
      </c>
      <c r="E16" s="3">
        <v>300</v>
      </c>
      <c r="F16" s="55">
        <v>25896.544000000002</v>
      </c>
      <c r="G16" s="56"/>
      <c r="H16" s="56"/>
      <c r="I16" s="51" t="s">
        <v>55</v>
      </c>
      <c r="J16" s="14" t="s">
        <v>68</v>
      </c>
      <c r="K16" s="45" t="s">
        <v>16</v>
      </c>
    </row>
    <row r="17" spans="2:11" ht="63.75" thickBot="1" x14ac:dyDescent="0.3">
      <c r="B17" s="61" t="s">
        <v>7</v>
      </c>
      <c r="C17" s="71" t="s">
        <v>58</v>
      </c>
      <c r="D17" s="13" t="s">
        <v>49</v>
      </c>
      <c r="E17" s="54">
        <v>10000</v>
      </c>
      <c r="F17" s="52">
        <v>661506.34900000005</v>
      </c>
      <c r="G17" s="11"/>
      <c r="H17" s="11"/>
      <c r="I17" s="16" t="s">
        <v>55</v>
      </c>
      <c r="J17" s="14" t="s">
        <v>68</v>
      </c>
      <c r="K17" s="45" t="s">
        <v>16</v>
      </c>
    </row>
    <row r="18" spans="2:11" ht="32.25" thickBot="1" x14ac:dyDescent="0.3">
      <c r="B18" s="63" t="s">
        <v>59</v>
      </c>
      <c r="C18" s="87" t="s">
        <v>14</v>
      </c>
      <c r="D18" s="88"/>
      <c r="E18" s="28"/>
      <c r="F18" s="78">
        <f>SUM(F19:F36)</f>
        <v>4937057.7495132005</v>
      </c>
      <c r="G18" s="78"/>
      <c r="H18" s="78"/>
      <c r="I18" s="89"/>
      <c r="J18" s="86"/>
      <c r="K18" s="90"/>
    </row>
    <row r="19" spans="2:11" ht="15.75" x14ac:dyDescent="0.25">
      <c r="B19" s="102" t="s">
        <v>18</v>
      </c>
      <c r="C19" s="99" t="s">
        <v>77</v>
      </c>
      <c r="D19" s="91" t="s">
        <v>32</v>
      </c>
      <c r="E19" s="28">
        <v>1</v>
      </c>
      <c r="F19" s="82">
        <v>21291.804</v>
      </c>
      <c r="G19" s="28"/>
      <c r="H19" s="32"/>
      <c r="I19" s="33" t="s">
        <v>57</v>
      </c>
      <c r="J19" s="83" t="s">
        <v>68</v>
      </c>
      <c r="K19" s="92" t="s">
        <v>66</v>
      </c>
    </row>
    <row r="20" spans="2:11" ht="63" x14ac:dyDescent="0.25">
      <c r="B20" s="103" t="s">
        <v>19</v>
      </c>
      <c r="C20" s="100" t="s">
        <v>78</v>
      </c>
      <c r="D20" s="17" t="s">
        <v>32</v>
      </c>
      <c r="E20" s="4">
        <v>13</v>
      </c>
      <c r="F20" s="52">
        <v>339669.96500000003</v>
      </c>
      <c r="G20" s="4"/>
      <c r="H20" s="34"/>
      <c r="I20" s="12" t="s">
        <v>55</v>
      </c>
      <c r="J20" s="12" t="s">
        <v>68</v>
      </c>
      <c r="K20" s="35" t="s">
        <v>66</v>
      </c>
    </row>
    <row r="21" spans="2:11" ht="63" x14ac:dyDescent="0.25">
      <c r="B21" s="103" t="s">
        <v>20</v>
      </c>
      <c r="C21" s="100" t="s">
        <v>60</v>
      </c>
      <c r="D21" s="17" t="s">
        <v>63</v>
      </c>
      <c r="E21" s="57">
        <v>5.21</v>
      </c>
      <c r="F21" s="52">
        <v>681911.79</v>
      </c>
      <c r="G21" s="4"/>
      <c r="H21" s="34"/>
      <c r="I21" s="12" t="s">
        <v>55</v>
      </c>
      <c r="J21" s="12" t="s">
        <v>68</v>
      </c>
      <c r="K21" s="35" t="s">
        <v>66</v>
      </c>
    </row>
    <row r="22" spans="2:11" ht="63" x14ac:dyDescent="0.25">
      <c r="B22" s="103" t="s">
        <v>21</v>
      </c>
      <c r="C22" s="100" t="s">
        <v>61</v>
      </c>
      <c r="D22" s="17" t="s">
        <v>51</v>
      </c>
      <c r="E22" s="57">
        <v>5.65</v>
      </c>
      <c r="F22" s="52">
        <v>95962.18</v>
      </c>
      <c r="G22" s="4"/>
      <c r="H22" s="34"/>
      <c r="I22" s="12" t="s">
        <v>55</v>
      </c>
      <c r="J22" s="12" t="s">
        <v>68</v>
      </c>
      <c r="K22" s="35" t="s">
        <v>66</v>
      </c>
    </row>
    <row r="23" spans="2:11" ht="63" x14ac:dyDescent="0.25">
      <c r="B23" s="103" t="s">
        <v>22</v>
      </c>
      <c r="C23" s="100" t="s">
        <v>69</v>
      </c>
      <c r="D23" s="17" t="s">
        <v>63</v>
      </c>
      <c r="E23" s="57">
        <v>24.73</v>
      </c>
      <c r="F23" s="52">
        <v>82318.3</v>
      </c>
      <c r="G23" s="4"/>
      <c r="H23" s="34"/>
      <c r="I23" s="12" t="s">
        <v>55</v>
      </c>
      <c r="J23" s="12" t="s">
        <v>93</v>
      </c>
      <c r="K23" s="35" t="s">
        <v>66</v>
      </c>
    </row>
    <row r="24" spans="2:11" ht="63" x14ac:dyDescent="0.25">
      <c r="B24" s="103" t="s">
        <v>23</v>
      </c>
      <c r="C24" s="101" t="s">
        <v>70</v>
      </c>
      <c r="D24" s="17" t="s">
        <v>51</v>
      </c>
      <c r="E24" s="57">
        <v>25.55</v>
      </c>
      <c r="F24" s="52">
        <v>105945.1</v>
      </c>
      <c r="G24" s="4"/>
      <c r="H24" s="34"/>
      <c r="I24" s="12" t="s">
        <v>55</v>
      </c>
      <c r="J24" s="12" t="s">
        <v>93</v>
      </c>
      <c r="K24" s="35" t="s">
        <v>66</v>
      </c>
    </row>
    <row r="25" spans="2:11" ht="63" x14ac:dyDescent="0.25">
      <c r="B25" s="103" t="s">
        <v>24</v>
      </c>
      <c r="C25" s="100" t="s">
        <v>34</v>
      </c>
      <c r="D25" s="17" t="s">
        <v>32</v>
      </c>
      <c r="E25" s="4">
        <v>15</v>
      </c>
      <c r="F25" s="52">
        <v>60649.285360000002</v>
      </c>
      <c r="G25" s="4"/>
      <c r="H25" s="34"/>
      <c r="I25" s="16" t="s">
        <v>55</v>
      </c>
      <c r="J25" s="12" t="s">
        <v>68</v>
      </c>
      <c r="K25" s="35" t="s">
        <v>66</v>
      </c>
    </row>
    <row r="26" spans="2:11" ht="15.75" x14ac:dyDescent="0.25">
      <c r="B26" s="104" t="s">
        <v>25</v>
      </c>
      <c r="C26" s="101" t="s">
        <v>79</v>
      </c>
      <c r="D26" s="17" t="s">
        <v>32</v>
      </c>
      <c r="E26" s="4">
        <v>1</v>
      </c>
      <c r="F26" s="52">
        <v>1591880.1731532</v>
      </c>
      <c r="G26" s="5"/>
      <c r="H26" s="34"/>
      <c r="I26" s="16" t="s">
        <v>91</v>
      </c>
      <c r="J26" s="12" t="s">
        <v>68</v>
      </c>
      <c r="K26" s="35" t="s">
        <v>66</v>
      </c>
    </row>
    <row r="27" spans="2:11" ht="15.75" x14ac:dyDescent="0.25">
      <c r="B27" s="103" t="s">
        <v>26</v>
      </c>
      <c r="C27" s="100" t="s">
        <v>62</v>
      </c>
      <c r="D27" s="17" t="s">
        <v>50</v>
      </c>
      <c r="E27" s="4">
        <v>1</v>
      </c>
      <c r="F27" s="52">
        <v>606234</v>
      </c>
      <c r="G27" s="4"/>
      <c r="H27" s="34"/>
      <c r="I27" s="16" t="s">
        <v>91</v>
      </c>
      <c r="J27" s="12" t="s">
        <v>68</v>
      </c>
      <c r="K27" s="35" t="s">
        <v>66</v>
      </c>
    </row>
    <row r="28" spans="2:11" ht="31.5" x14ac:dyDescent="0.25">
      <c r="B28" s="114" t="s">
        <v>27</v>
      </c>
      <c r="C28" s="117" t="s">
        <v>82</v>
      </c>
      <c r="D28" s="17" t="s">
        <v>84</v>
      </c>
      <c r="E28" s="105">
        <v>11.78</v>
      </c>
      <c r="F28" s="93">
        <v>230435.20199999999</v>
      </c>
      <c r="G28" s="4"/>
      <c r="H28" s="34"/>
      <c r="I28" s="109" t="s">
        <v>55</v>
      </c>
      <c r="J28" s="107" t="s">
        <v>67</v>
      </c>
      <c r="K28" s="111" t="s">
        <v>66</v>
      </c>
    </row>
    <row r="29" spans="2:11" ht="15.75" x14ac:dyDescent="0.25">
      <c r="B29" s="115"/>
      <c r="C29" s="118"/>
      <c r="D29" s="17" t="s">
        <v>85</v>
      </c>
      <c r="E29" s="2">
        <v>1</v>
      </c>
      <c r="F29" s="93">
        <v>7466.1009999999997</v>
      </c>
      <c r="G29" s="4"/>
      <c r="H29" s="34"/>
      <c r="I29" s="110"/>
      <c r="J29" s="107" t="s">
        <v>67</v>
      </c>
      <c r="K29" s="112"/>
    </row>
    <row r="30" spans="2:11" ht="15.75" x14ac:dyDescent="0.25">
      <c r="B30" s="116"/>
      <c r="C30" s="119"/>
      <c r="D30" s="17" t="s">
        <v>86</v>
      </c>
      <c r="E30" s="2">
        <v>1</v>
      </c>
      <c r="F30" s="93">
        <v>2580.8739999999998</v>
      </c>
      <c r="G30" s="4"/>
      <c r="H30" s="34"/>
      <c r="I30" s="110"/>
      <c r="J30" s="107" t="s">
        <v>67</v>
      </c>
      <c r="K30" s="113"/>
    </row>
    <row r="31" spans="2:11" ht="31.5" x14ac:dyDescent="0.25">
      <c r="B31" s="114" t="s">
        <v>80</v>
      </c>
      <c r="C31" s="117" t="s">
        <v>83</v>
      </c>
      <c r="D31" s="17" t="s">
        <v>84</v>
      </c>
      <c r="E31" s="105">
        <v>4.2300000000000004</v>
      </c>
      <c r="F31" s="93">
        <v>794193.826</v>
      </c>
      <c r="G31" s="4"/>
      <c r="H31" s="34"/>
      <c r="I31" s="109" t="s">
        <v>55</v>
      </c>
      <c r="J31" s="107" t="s">
        <v>67</v>
      </c>
      <c r="K31" s="111" t="s">
        <v>66</v>
      </c>
    </row>
    <row r="32" spans="2:11" ht="31.5" x14ac:dyDescent="0.25">
      <c r="B32" s="115"/>
      <c r="C32" s="118"/>
      <c r="D32" s="17" t="s">
        <v>85</v>
      </c>
      <c r="E32" s="2">
        <v>1</v>
      </c>
      <c r="F32" s="93">
        <v>18901.812999999998</v>
      </c>
      <c r="G32" s="4"/>
      <c r="H32" s="34"/>
      <c r="I32" s="110"/>
      <c r="J32" s="14" t="s">
        <v>71</v>
      </c>
      <c r="K32" s="112"/>
    </row>
    <row r="33" spans="2:11" ht="31.5" x14ac:dyDescent="0.25">
      <c r="B33" s="116"/>
      <c r="C33" s="119"/>
      <c r="D33" s="17" t="s">
        <v>86</v>
      </c>
      <c r="E33" s="2">
        <v>1</v>
      </c>
      <c r="F33" s="93">
        <v>6512.3890000000001</v>
      </c>
      <c r="G33" s="4"/>
      <c r="H33" s="34"/>
      <c r="I33" s="110"/>
      <c r="J33" s="14" t="s">
        <v>71</v>
      </c>
      <c r="K33" s="113"/>
    </row>
    <row r="34" spans="2:11" ht="31.5" x14ac:dyDescent="0.25">
      <c r="B34" s="114" t="s">
        <v>81</v>
      </c>
      <c r="C34" s="117" t="s">
        <v>83</v>
      </c>
      <c r="D34" s="17" t="s">
        <v>84</v>
      </c>
      <c r="E34" s="105">
        <v>4.13</v>
      </c>
      <c r="F34" s="93">
        <v>282078.43699999998</v>
      </c>
      <c r="G34" s="4"/>
      <c r="H34" s="34"/>
      <c r="I34" s="109" t="s">
        <v>55</v>
      </c>
      <c r="J34" s="107" t="s">
        <v>67</v>
      </c>
      <c r="K34" s="111" t="s">
        <v>66</v>
      </c>
    </row>
    <row r="35" spans="2:11" ht="31.5" x14ac:dyDescent="0.25">
      <c r="B35" s="115"/>
      <c r="C35" s="118"/>
      <c r="D35" s="17" t="s">
        <v>85</v>
      </c>
      <c r="E35" s="2">
        <v>1</v>
      </c>
      <c r="F35" s="93">
        <v>6713.4669999999996</v>
      </c>
      <c r="G35" s="4"/>
      <c r="H35" s="34"/>
      <c r="I35" s="110"/>
      <c r="J35" s="14" t="s">
        <v>71</v>
      </c>
      <c r="K35" s="112"/>
    </row>
    <row r="36" spans="2:11" ht="32.25" thickBot="1" x14ac:dyDescent="0.3">
      <c r="B36" s="115"/>
      <c r="C36" s="118"/>
      <c r="D36" s="94" t="s">
        <v>86</v>
      </c>
      <c r="E36" s="2">
        <v>1</v>
      </c>
      <c r="F36" s="93">
        <v>2313.0430000000001</v>
      </c>
      <c r="G36" s="95"/>
      <c r="H36" s="106"/>
      <c r="I36" s="110"/>
      <c r="J36" s="108" t="s">
        <v>92</v>
      </c>
      <c r="K36" s="112"/>
    </row>
    <row r="37" spans="2:11" ht="16.5" thickBot="1" x14ac:dyDescent="0.3">
      <c r="B37" s="60">
        <v>5</v>
      </c>
      <c r="C37" s="73" t="s">
        <v>15</v>
      </c>
      <c r="D37" s="18"/>
      <c r="E37" s="19"/>
      <c r="F37" s="19">
        <f>F38+F39+F40+F41+F42</f>
        <v>57296.46</v>
      </c>
      <c r="G37" s="19"/>
      <c r="H37" s="19"/>
      <c r="I37" s="96"/>
      <c r="J37" s="97"/>
      <c r="K37" s="98"/>
    </row>
    <row r="38" spans="2:11" ht="63" x14ac:dyDescent="0.25">
      <c r="B38" s="85" t="s">
        <v>28</v>
      </c>
      <c r="C38" s="79" t="s">
        <v>64</v>
      </c>
      <c r="D38" s="80" t="s">
        <v>17</v>
      </c>
      <c r="E38" s="81">
        <v>1</v>
      </c>
      <c r="F38" s="82">
        <v>8939.94</v>
      </c>
      <c r="G38" s="81"/>
      <c r="H38" s="81"/>
      <c r="I38" s="83" t="s">
        <v>55</v>
      </c>
      <c r="J38" s="83" t="s">
        <v>68</v>
      </c>
      <c r="K38" s="84" t="s">
        <v>66</v>
      </c>
    </row>
    <row r="39" spans="2:11" ht="63" x14ac:dyDescent="0.25">
      <c r="B39" s="65" t="s">
        <v>35</v>
      </c>
      <c r="C39" s="75" t="s">
        <v>87</v>
      </c>
      <c r="D39" s="13" t="s">
        <v>17</v>
      </c>
      <c r="E39" s="4">
        <v>1</v>
      </c>
      <c r="F39" s="52">
        <v>2175.41</v>
      </c>
      <c r="G39" s="4"/>
      <c r="H39" s="4"/>
      <c r="I39" s="12" t="s">
        <v>55</v>
      </c>
      <c r="J39" s="12" t="s">
        <v>68</v>
      </c>
      <c r="K39" s="15" t="s">
        <v>66</v>
      </c>
    </row>
    <row r="40" spans="2:11" ht="64.5" customHeight="1" x14ac:dyDescent="0.25">
      <c r="B40" s="65" t="s">
        <v>36</v>
      </c>
      <c r="C40" s="76" t="s">
        <v>88</v>
      </c>
      <c r="D40" s="13" t="s">
        <v>17</v>
      </c>
      <c r="E40" s="4">
        <v>1</v>
      </c>
      <c r="F40" s="52">
        <v>3025.55</v>
      </c>
      <c r="G40" s="4"/>
      <c r="H40" s="4"/>
      <c r="I40" s="12" t="s">
        <v>55</v>
      </c>
      <c r="J40" s="12" t="s">
        <v>68</v>
      </c>
      <c r="K40" s="15" t="s">
        <v>66</v>
      </c>
    </row>
    <row r="41" spans="2:11" ht="66" customHeight="1" x14ac:dyDescent="0.25">
      <c r="B41" s="65" t="s">
        <v>52</v>
      </c>
      <c r="C41" s="76" t="s">
        <v>89</v>
      </c>
      <c r="D41" s="13" t="s">
        <v>17</v>
      </c>
      <c r="E41" s="4">
        <v>1</v>
      </c>
      <c r="F41" s="52">
        <v>1540.78</v>
      </c>
      <c r="G41" s="4"/>
      <c r="H41" s="4"/>
      <c r="I41" s="12" t="s">
        <v>55</v>
      </c>
      <c r="J41" s="12" t="s">
        <v>68</v>
      </c>
      <c r="K41" s="15" t="s">
        <v>66</v>
      </c>
    </row>
    <row r="42" spans="2:11" ht="63.75" thickBot="1" x14ac:dyDescent="0.3">
      <c r="B42" s="66" t="s">
        <v>53</v>
      </c>
      <c r="C42" s="77" t="s">
        <v>65</v>
      </c>
      <c r="D42" s="27" t="s">
        <v>17</v>
      </c>
      <c r="E42" s="1">
        <v>1</v>
      </c>
      <c r="F42" s="58">
        <v>41614.78</v>
      </c>
      <c r="G42" s="1"/>
      <c r="H42" s="1"/>
      <c r="I42" s="37" t="s">
        <v>55</v>
      </c>
      <c r="J42" s="37" t="s">
        <v>68</v>
      </c>
      <c r="K42" s="40" t="s">
        <v>66</v>
      </c>
    </row>
  </sheetData>
  <mergeCells count="21">
    <mergeCell ref="B1:K1"/>
    <mergeCell ref="B3:B4"/>
    <mergeCell ref="C3:C4"/>
    <mergeCell ref="D3:D4"/>
    <mergeCell ref="E3:F3"/>
    <mergeCell ref="G3:H3"/>
    <mergeCell ref="I3:I4"/>
    <mergeCell ref="J3:J4"/>
    <mergeCell ref="K3:K4"/>
    <mergeCell ref="B31:B33"/>
    <mergeCell ref="B28:B30"/>
    <mergeCell ref="B34:B36"/>
    <mergeCell ref="C34:C36"/>
    <mergeCell ref="C31:C33"/>
    <mergeCell ref="C28:C30"/>
    <mergeCell ref="I28:I30"/>
    <mergeCell ref="I31:I33"/>
    <mergeCell ref="I34:I36"/>
    <mergeCell ref="K28:K30"/>
    <mergeCell ref="K31:K33"/>
    <mergeCell ref="K34:K36"/>
  </mergeCells>
  <pageMargins left="0.15748031496062992" right="0.11811023622047245" top="0.23622047244094491" bottom="0.19685039370078741" header="0.15748031496062992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 кв.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2024-04-03T12:18:47Z</dcterms:modified>
</cp:coreProperties>
</file>